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PLANILLA EJECUCION" sheetId="4" r:id="rId2"/>
  </sheets>
  <definedNames>
    <definedName name="_xlnm.Print_Area" localSheetId="1">'PLANILLA EJECUCION'!$A$1:$J$97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2"/>
  <c r="B86" i="4"/>
  <c r="C14" i="2"/>
  <c r="C24"/>
  <c r="C50"/>
  <c r="B68"/>
  <c r="B65"/>
  <c r="B60"/>
  <c r="B55"/>
  <c r="B53"/>
  <c r="B51"/>
  <c r="B50"/>
  <c r="B35"/>
  <c r="B34" s="1"/>
  <c r="B33"/>
  <c r="B31"/>
  <c r="B30"/>
  <c r="B29"/>
  <c r="B27"/>
  <c r="B26"/>
  <c r="B25"/>
  <c r="B24"/>
  <c r="B23"/>
  <c r="B22"/>
  <c r="B21"/>
  <c r="B20"/>
  <c r="B19"/>
  <c r="B18"/>
  <c r="B16"/>
  <c r="B15"/>
  <c r="B14" s="1"/>
  <c r="B12"/>
  <c r="B10"/>
  <c r="B9"/>
  <c r="B8"/>
  <c r="B72" l="1"/>
  <c r="Q9" l="1"/>
  <c r="Q10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P85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M86"/>
  <c r="N74" l="1"/>
  <c r="N75"/>
  <c r="N76"/>
  <c r="N77"/>
  <c r="N78"/>
  <c r="N79"/>
  <c r="N80"/>
  <c r="N81"/>
  <c r="N82"/>
  <c r="N83"/>
  <c r="N84"/>
  <c r="N85"/>
  <c r="N87"/>
  <c r="N88"/>
  <c r="O50" i="2"/>
  <c r="O24"/>
  <c r="O14"/>
  <c r="O8"/>
  <c r="L51" i="4"/>
  <c r="L25"/>
  <c r="L15"/>
  <c r="L9"/>
  <c r="L73" l="1"/>
  <c r="L86" s="1"/>
  <c r="O72" i="2"/>
  <c r="O85" s="1"/>
  <c r="N72" l="1"/>
  <c r="N85" s="1"/>
  <c r="K73" i="4" l="1"/>
  <c r="K86" s="1"/>
  <c r="M50" i="2" l="1"/>
  <c r="M24"/>
  <c r="M14"/>
  <c r="M8"/>
  <c r="J51" i="4"/>
  <c r="J25"/>
  <c r="J15"/>
  <c r="J9"/>
  <c r="I51"/>
  <c r="I25"/>
  <c r="I15"/>
  <c r="I9"/>
  <c r="H51"/>
  <c r="G51"/>
  <c r="F51"/>
  <c r="H25"/>
  <c r="G25"/>
  <c r="F25"/>
  <c r="H15"/>
  <c r="G15"/>
  <c r="F15"/>
  <c r="N15"/>
  <c r="H9"/>
  <c r="G9"/>
  <c r="F9"/>
  <c r="N9"/>
  <c r="N51" l="1"/>
  <c r="N25"/>
  <c r="F73"/>
  <c r="F86" s="1"/>
  <c r="J73"/>
  <c r="J86" s="1"/>
  <c r="C86"/>
  <c r="G73"/>
  <c r="G86" s="1"/>
  <c r="H73"/>
  <c r="H86" s="1"/>
  <c r="D86"/>
  <c r="E86"/>
  <c r="I73"/>
  <c r="I86" s="1"/>
  <c r="M72" i="2"/>
  <c r="M85" s="1"/>
  <c r="Q8"/>
  <c r="I8"/>
  <c r="J8"/>
  <c r="K8"/>
  <c r="L8"/>
  <c r="Q14"/>
  <c r="I14"/>
  <c r="J14"/>
  <c r="K14"/>
  <c r="L14"/>
  <c r="Q24"/>
  <c r="I24"/>
  <c r="J24"/>
  <c r="K24"/>
  <c r="L24"/>
  <c r="Q50"/>
  <c r="I50"/>
  <c r="J50"/>
  <c r="J72" s="1"/>
  <c r="J85" s="1"/>
  <c r="K50"/>
  <c r="L50"/>
  <c r="N73" i="4" l="1"/>
  <c r="N86"/>
  <c r="K72" i="2"/>
  <c r="K85" s="1"/>
  <c r="G85"/>
  <c r="L72"/>
  <c r="L85" s="1"/>
  <c r="I72"/>
  <c r="I85" s="1"/>
  <c r="F85"/>
  <c r="H85"/>
  <c r="Q72" l="1"/>
  <c r="Q85"/>
  <c r="C8" l="1"/>
  <c r="C72" l="1"/>
  <c r="C85" s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<sst xmlns="http://schemas.openxmlformats.org/spreadsheetml/2006/main" count="201" uniqueCount="108">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</sst>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.##0.00_-;\-* #.##0.00_-;_-* &quot;-&quot;??_-;_-@_-"/>
    <numFmt numFmtId="168" formatCode="_(* #.##0.00_);_(* \(#.##0.00\);_(* &quot;-&quot;??_);_(@_)"/>
    <numFmt numFmtId="169" formatCode="_(&quot;$&quot;* #.##0.00_);_(&quot;$&quot;* \(#.##0.00\);_(&quot;$&quot;* &quot;-&quot;??_);_(@_)"/>
    <numFmt numFmtId="170" formatCode="_-* #,##0.00\ _€_-;\-* #,##0.00\ _€_-;_-* &quot;-&quot;??\ _€_-;_-@_-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7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0" xfId="1" applyFont="1" applyBorder="1" applyAlignment="1">
      <alignment horizontal="left" vertical="center" wrapText="1"/>
    </xf>
    <xf numFmtId="165" fontId="1" fillId="0" borderId="1" xfId="1" applyFont="1" applyBorder="1" applyAlignment="1">
      <alignment vertical="center" wrapText="1"/>
    </xf>
    <xf numFmtId="165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2" borderId="1" xfId="1" applyFont="1" applyFill="1" applyBorder="1" applyAlignment="1">
      <alignment horizontal="center" vertical="center" wrapText="1"/>
    </xf>
    <xf numFmtId="165" fontId="0" fillId="0" borderId="1" xfId="1" applyFont="1" applyBorder="1" applyAlignment="1">
      <alignment vertical="center" wrapText="1"/>
    </xf>
    <xf numFmtId="165" fontId="1" fillId="3" borderId="1" xfId="1" applyFont="1" applyFill="1" applyBorder="1" applyAlignment="1">
      <alignment horizontal="center" vertical="center" wrapText="1"/>
    </xf>
    <xf numFmtId="165" fontId="0" fillId="0" borderId="1" xfId="1" applyFont="1" applyBorder="1"/>
    <xf numFmtId="165" fontId="0" fillId="0" borderId="0" xfId="1" applyFont="1"/>
    <xf numFmtId="165" fontId="5" fillId="0" borderId="1" xfId="1" applyFont="1" applyBorder="1" applyAlignment="1">
      <alignment horizontal="right"/>
    </xf>
    <xf numFmtId="165" fontId="0" fillId="0" borderId="1" xfId="1" applyFont="1" applyFill="1" applyBorder="1" applyAlignment="1">
      <alignment vertical="center" wrapText="1"/>
    </xf>
    <xf numFmtId="165" fontId="0" fillId="0" borderId="1" xfId="1" applyFont="1" applyFill="1" applyBorder="1"/>
    <xf numFmtId="43" fontId="0" fillId="0" borderId="1" xfId="3" applyFont="1" applyBorder="1"/>
    <xf numFmtId="165" fontId="0" fillId="4" borderId="1" xfId="1" applyFont="1" applyFill="1" applyBorder="1"/>
    <xf numFmtId="43" fontId="0" fillId="0" borderId="1" xfId="70" applyFont="1" applyBorder="1"/>
    <xf numFmtId="43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165" fontId="13" fillId="0" borderId="0" xfId="0" applyNumberFormat="1" applyFont="1"/>
    <xf numFmtId="165" fontId="14" fillId="5" borderId="0" xfId="1" applyFont="1" applyFill="1" applyBorder="1" applyAlignment="1">
      <alignment horizontal="left" vertical="center" wrapText="1"/>
    </xf>
    <xf numFmtId="165" fontId="14" fillId="5" borderId="1" xfId="1" applyFont="1" applyFill="1" applyBorder="1"/>
    <xf numFmtId="165" fontId="13" fillId="5" borderId="1" xfId="0" applyNumberFormat="1" applyFont="1" applyFill="1" applyBorder="1" applyAlignment="1">
      <alignment vertical="center" wrapText="1"/>
    </xf>
    <xf numFmtId="165" fontId="14" fillId="5" borderId="1" xfId="0" applyNumberFormat="1" applyFont="1" applyFill="1" applyBorder="1" applyAlignment="1">
      <alignment vertical="center" wrapText="1"/>
    </xf>
    <xf numFmtId="165" fontId="14" fillId="6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165" fontId="1" fillId="7" borderId="1" xfId="1" applyFont="1" applyFill="1" applyBorder="1"/>
    <xf numFmtId="165" fontId="1" fillId="4" borderId="1" xfId="1" applyFont="1" applyFill="1" applyBorder="1"/>
    <xf numFmtId="0" fontId="19" fillId="0" borderId="0" xfId="0" applyFont="1" applyAlignment="1">
      <alignment horizontal="right"/>
    </xf>
    <xf numFmtId="165" fontId="1" fillId="4" borderId="1" xfId="1" applyFont="1" applyFill="1" applyBorder="1" applyAlignment="1">
      <alignment wrapText="1"/>
    </xf>
    <xf numFmtId="0" fontId="1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87</xdr:row>
      <xdr:rowOff>85725</xdr:rowOff>
    </xdr:from>
    <xdr:to>
      <xdr:col>0</xdr:col>
      <xdr:colOff>2633662</xdr:colOff>
      <xdr:row>95</xdr:row>
      <xdr:rowOff>42862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12883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95250</xdr:rowOff>
    </xdr:from>
    <xdr:to>
      <xdr:col>2</xdr:col>
      <xdr:colOff>333375</xdr:colOff>
      <xdr:row>94</xdr:row>
      <xdr:rowOff>76201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88600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97"/>
  <sheetViews>
    <sheetView showGridLines="0" tabSelected="1" topLeftCell="A13" zoomScale="80" zoomScaleNormal="80" workbookViewId="0">
      <selection activeCell="D35" sqref="D35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4" width="15" bestFit="1" customWidth="1"/>
    <col min="15" max="15" width="16" bestFit="1" customWidth="1"/>
    <col min="16" max="16" width="16" customWidth="1"/>
    <col min="17" max="17" width="17.85546875" bestFit="1" customWidth="1"/>
  </cols>
  <sheetData>
    <row r="1" spans="1:18" ht="18.75">
      <c r="A1" s="68"/>
      <c r="B1" s="68"/>
      <c r="C1" s="68"/>
      <c r="D1" s="38"/>
      <c r="R1" s="1" t="s">
        <v>38</v>
      </c>
    </row>
    <row r="2" spans="1:18" ht="18.75">
      <c r="A2" s="68" t="s">
        <v>105</v>
      </c>
      <c r="B2" s="68"/>
      <c r="C2" s="68"/>
      <c r="D2" s="38"/>
      <c r="R2" s="4" t="s">
        <v>85</v>
      </c>
    </row>
    <row r="3" spans="1:18" ht="15.75">
      <c r="A3" s="70" t="s">
        <v>96</v>
      </c>
      <c r="B3" s="70"/>
      <c r="C3" s="70"/>
      <c r="D3" s="39"/>
      <c r="R3" s="4" t="s">
        <v>86</v>
      </c>
    </row>
    <row r="4" spans="1:18" ht="18.75">
      <c r="A4" s="69" t="s">
        <v>97</v>
      </c>
      <c r="B4" s="69"/>
      <c r="C4" s="69"/>
      <c r="D4" s="40"/>
      <c r="R4" s="1" t="s">
        <v>82</v>
      </c>
    </row>
    <row r="5" spans="1:18" ht="18.75">
      <c r="E5" s="37" t="s">
        <v>95</v>
      </c>
      <c r="R5" s="4" t="s">
        <v>83</v>
      </c>
    </row>
    <row r="6" spans="1:18" ht="31.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>
      <c r="A7" s="6" t="s">
        <v>1</v>
      </c>
      <c r="B7" s="8"/>
      <c r="C7" s="8"/>
      <c r="D7" s="44"/>
      <c r="E7" s="6"/>
      <c r="F7" s="8"/>
    </row>
    <row r="8" spans="1:18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f t="shared" ref="H8:L8" si="0">SUM(I9:I13)</f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ref="M8" si="1">SUM(M9:M13)</f>
        <v>0</v>
      </c>
      <c r="N8" s="10"/>
      <c r="O8" s="10">
        <f>SUM(O9:O13)</f>
        <v>0</v>
      </c>
      <c r="P8" s="10"/>
      <c r="Q8" s="10">
        <f>SUM(E8:P8)</f>
        <v>285971706.48000002</v>
      </c>
    </row>
    <row r="9" spans="1:18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/>
      <c r="J9" s="31"/>
      <c r="K9" s="31"/>
      <c r="L9" s="36"/>
      <c r="M9" s="36"/>
      <c r="N9" s="26"/>
      <c r="O9" s="36"/>
      <c r="P9" s="36"/>
      <c r="Q9" s="10">
        <f t="shared" ref="Q9:Q72" si="2">SUM(E9:P9)</f>
        <v>234647650.76000002</v>
      </c>
    </row>
    <row r="10" spans="1:18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/>
      <c r="J10" s="31"/>
      <c r="K10" s="31"/>
      <c r="L10" s="36"/>
      <c r="M10" s="36"/>
      <c r="N10" s="26"/>
      <c r="O10" s="36"/>
      <c r="P10" s="36"/>
      <c r="Q10" s="10">
        <f t="shared" si="2"/>
        <v>19231452.190000001</v>
      </c>
    </row>
    <row r="11" spans="1:18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/>
      <c r="J11" s="31"/>
      <c r="K11" s="31"/>
      <c r="L11" s="36"/>
      <c r="M11" s="36"/>
      <c r="N11" s="26"/>
      <c r="O11" s="36"/>
      <c r="P11" s="36"/>
      <c r="Q11" s="10">
        <f t="shared" si="2"/>
        <v>34000</v>
      </c>
    </row>
    <row r="12" spans="1:18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/>
      <c r="J12" s="31"/>
      <c r="K12" s="31"/>
      <c r="L12" s="36"/>
      <c r="M12" s="36"/>
      <c r="N12" s="26"/>
      <c r="O12" s="36"/>
      <c r="P12" s="36"/>
      <c r="Q12" s="10">
        <f t="shared" si="2"/>
        <v>0</v>
      </c>
    </row>
    <row r="13" spans="1:18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/>
      <c r="J13" s="31"/>
      <c r="K13" s="31"/>
      <c r="L13" s="36"/>
      <c r="M13" s="36"/>
      <c r="N13" s="26"/>
      <c r="O13" s="36"/>
      <c r="P13" s="36"/>
      <c r="Q13" s="10">
        <f t="shared" si="2"/>
        <v>32058603.530000001</v>
      </c>
    </row>
    <row r="14" spans="1:18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f>+I15+I16+I17+I18+I19+I20+I21+I22+I23</f>
        <v>0</v>
      </c>
      <c r="J14" s="34">
        <f>+J15+J16+J17+J18+J19+J20+J21+J22+J23</f>
        <v>0</v>
      </c>
      <c r="K14" s="34">
        <f>+K15+K16+K17+K18+K19+K20+K21+K22+K23</f>
        <v>0</v>
      </c>
      <c r="L14" s="34">
        <f>+L15+L16+L17+L18+L19+L20+L21+L22+L23</f>
        <v>0</v>
      </c>
      <c r="M14" s="34">
        <f>+M15+M16+M17+M18+M19+M20+M21+M22+M23</f>
        <v>0</v>
      </c>
      <c r="N14" s="10"/>
      <c r="O14" s="10">
        <f>SUM(O15:O23)</f>
        <v>0</v>
      </c>
      <c r="P14" s="10"/>
      <c r="Q14" s="10">
        <f t="shared" si="2"/>
        <v>9064254.9499999993</v>
      </c>
    </row>
    <row r="15" spans="1:18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/>
      <c r="J15" s="31"/>
      <c r="K15" s="31"/>
      <c r="L15" s="31"/>
      <c r="M15" s="36"/>
      <c r="N15" s="26"/>
      <c r="O15" s="36"/>
      <c r="P15" s="36"/>
      <c r="Q15" s="10">
        <f t="shared" si="2"/>
        <v>4581442.1000000006</v>
      </c>
    </row>
    <row r="16" spans="1:18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/>
      <c r="J16" s="31"/>
      <c r="K16" s="31"/>
      <c r="L16" s="31"/>
      <c r="M16" s="36"/>
      <c r="N16" s="26"/>
      <c r="O16" s="36"/>
      <c r="P16" s="36"/>
      <c r="Q16" s="10">
        <f t="shared" si="2"/>
        <v>95978.04</v>
      </c>
    </row>
    <row r="17" spans="1:17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/>
      <c r="J17" s="31"/>
      <c r="K17" s="31"/>
      <c r="L17" s="31"/>
      <c r="M17" s="36"/>
      <c r="N17" s="26"/>
      <c r="O17" s="36"/>
      <c r="P17" s="36"/>
      <c r="Q17" s="10">
        <f t="shared" si="2"/>
        <v>0</v>
      </c>
    </row>
    <row r="18" spans="1:17" ht="18" customHeight="1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/>
      <c r="J18" s="31"/>
      <c r="K18" s="31"/>
      <c r="L18" s="31"/>
      <c r="M18" s="36"/>
      <c r="N18" s="26"/>
      <c r="O18" s="36"/>
      <c r="P18" s="36"/>
      <c r="Q18" s="10">
        <f t="shared" si="2"/>
        <v>21890.19</v>
      </c>
    </row>
    <row r="19" spans="1:17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/>
      <c r="J19" s="31"/>
      <c r="K19" s="31"/>
      <c r="L19" s="31"/>
      <c r="M19" s="36"/>
      <c r="N19" s="26"/>
      <c r="O19" s="36"/>
      <c r="P19" s="36"/>
      <c r="Q19" s="10">
        <f t="shared" si="2"/>
        <v>1192923.1000000001</v>
      </c>
    </row>
    <row r="20" spans="1:17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/>
      <c r="J20" s="31"/>
      <c r="K20" s="31"/>
      <c r="L20" s="31"/>
      <c r="M20" s="36"/>
      <c r="N20" s="26"/>
      <c r="O20" s="36"/>
      <c r="P20" s="36"/>
      <c r="Q20" s="10">
        <f t="shared" si="2"/>
        <v>0</v>
      </c>
    </row>
    <row r="21" spans="1:17" ht="30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/>
      <c r="J21" s="31"/>
      <c r="K21" s="31"/>
      <c r="L21" s="31"/>
      <c r="M21" s="36"/>
      <c r="N21" s="26"/>
      <c r="O21" s="36"/>
      <c r="P21" s="36"/>
      <c r="Q21" s="10">
        <f t="shared" si="2"/>
        <v>2067712.95</v>
      </c>
    </row>
    <row r="22" spans="1:17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/>
      <c r="J22" s="31"/>
      <c r="K22" s="31"/>
      <c r="L22" s="31"/>
      <c r="M22" s="36"/>
      <c r="N22" s="26"/>
      <c r="O22" s="36"/>
      <c r="P22" s="36"/>
      <c r="Q22" s="10">
        <f t="shared" si="2"/>
        <v>625473.30000000005</v>
      </c>
    </row>
    <row r="23" spans="1:17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/>
      <c r="J23" s="31"/>
      <c r="K23" s="31"/>
      <c r="L23" s="31"/>
      <c r="M23" s="36"/>
      <c r="N23" s="26"/>
      <c r="O23" s="36"/>
      <c r="P23" s="36"/>
      <c r="Q23" s="10">
        <f t="shared" si="2"/>
        <v>478835.27</v>
      </c>
    </row>
    <row r="24" spans="1:17">
      <c r="A24" s="7" t="s">
        <v>16</v>
      </c>
      <c r="B24" s="9">
        <f>SUM(B25:B33)</f>
        <v>748814272</v>
      </c>
      <c r="C24" s="13">
        <f>SUM(C25:C33)</f>
        <v>0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f t="shared" ref="H24:L24" si="3">SUM(I25:I33)</f>
        <v>0</v>
      </c>
      <c r="J24" s="9">
        <f t="shared" si="3"/>
        <v>0</v>
      </c>
      <c r="K24" s="9">
        <f t="shared" si="3"/>
        <v>0</v>
      </c>
      <c r="L24" s="9">
        <f t="shared" si="3"/>
        <v>0</v>
      </c>
      <c r="M24" s="9">
        <f t="shared" ref="M24" si="4">SUM(M25:M33)</f>
        <v>0</v>
      </c>
      <c r="N24" s="10"/>
      <c r="O24" s="10">
        <f>SUM(O25:O33)</f>
        <v>0</v>
      </c>
      <c r="P24" s="10"/>
      <c r="Q24" s="10">
        <f t="shared" si="2"/>
        <v>72100969.070000008</v>
      </c>
    </row>
    <row r="25" spans="1:17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/>
      <c r="J25" s="31"/>
      <c r="K25" s="31"/>
      <c r="L25" s="31"/>
      <c r="M25" s="36"/>
      <c r="N25" s="26"/>
      <c r="O25" s="36"/>
      <c r="P25" s="36"/>
      <c r="Q25" s="10">
        <f t="shared" si="2"/>
        <v>8196394.4900000002</v>
      </c>
    </row>
    <row r="26" spans="1:17">
      <c r="A26" s="11" t="s">
        <v>18</v>
      </c>
      <c r="B26" s="12">
        <f>4366500+3000000+3000000</f>
        <v>10366500</v>
      </c>
      <c r="C26" s="12"/>
      <c r="D26" s="46"/>
      <c r="E26" s="24">
        <v>0</v>
      </c>
      <c r="F26" s="24">
        <v>0</v>
      </c>
      <c r="G26" s="24">
        <v>1185782</v>
      </c>
      <c r="H26" s="26">
        <v>0</v>
      </c>
      <c r="I26" s="33"/>
      <c r="J26" s="31"/>
      <c r="K26" s="31"/>
      <c r="L26" s="31"/>
      <c r="M26" s="36"/>
      <c r="N26" s="26"/>
      <c r="O26" s="36"/>
      <c r="P26" s="36"/>
      <c r="Q26" s="10">
        <f t="shared" si="2"/>
        <v>1185782</v>
      </c>
    </row>
    <row r="27" spans="1:17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/>
      <c r="J27" s="31"/>
      <c r="K27" s="31"/>
      <c r="L27" s="31"/>
      <c r="M27" s="36"/>
      <c r="N27" s="26"/>
      <c r="O27" s="36"/>
      <c r="P27" s="36"/>
      <c r="Q27" s="10">
        <f t="shared" si="2"/>
        <v>202002.76</v>
      </c>
    </row>
    <row r="28" spans="1:17">
      <c r="A28" s="11" t="s">
        <v>20</v>
      </c>
      <c r="B28" s="26">
        <v>263468909</v>
      </c>
      <c r="C28" s="12"/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/>
      <c r="J28" s="31"/>
      <c r="K28" s="31"/>
      <c r="L28" s="31"/>
      <c r="M28" s="36"/>
      <c r="N28" s="30"/>
      <c r="O28" s="36"/>
      <c r="P28" s="36"/>
      <c r="Q28" s="10">
        <f t="shared" si="2"/>
        <v>18758142.300000001</v>
      </c>
    </row>
    <row r="29" spans="1:17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/>
      <c r="J29" s="31"/>
      <c r="K29" s="31"/>
      <c r="L29" s="31"/>
      <c r="M29" s="36"/>
      <c r="N29" s="30"/>
      <c r="O29" s="36"/>
      <c r="P29" s="36"/>
      <c r="Q29" s="10">
        <f t="shared" si="2"/>
        <v>11493.89</v>
      </c>
    </row>
    <row r="30" spans="1:17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/>
      <c r="J30" s="31"/>
      <c r="K30" s="31"/>
      <c r="L30" s="31"/>
      <c r="M30" s="36"/>
      <c r="N30" s="30"/>
      <c r="O30" s="36"/>
      <c r="P30" s="36"/>
      <c r="Q30" s="10">
        <f t="shared" si="2"/>
        <v>195101.4</v>
      </c>
    </row>
    <row r="31" spans="1:17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/>
      <c r="J31" s="31"/>
      <c r="K31" s="31"/>
      <c r="L31" s="31"/>
      <c r="M31" s="36"/>
      <c r="N31" s="30"/>
      <c r="O31" s="36"/>
      <c r="P31" s="36"/>
      <c r="Q31" s="10">
        <f t="shared" si="2"/>
        <v>32058175.050000001</v>
      </c>
    </row>
    <row r="32" spans="1:17" ht="30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/>
      <c r="J32" s="31"/>
      <c r="K32" s="31"/>
      <c r="L32" s="31"/>
      <c r="M32" s="36"/>
      <c r="N32" s="30"/>
      <c r="O32" s="36"/>
      <c r="P32" s="36"/>
      <c r="Q32" s="10">
        <f t="shared" si="2"/>
        <v>0</v>
      </c>
    </row>
    <row r="33" spans="1:17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/>
      <c r="J33" s="31"/>
      <c r="K33" s="31"/>
      <c r="L33" s="31"/>
      <c r="M33" s="36"/>
      <c r="N33" s="30"/>
      <c r="O33" s="36"/>
      <c r="P33" s="36"/>
      <c r="Q33" s="10">
        <f t="shared" si="2"/>
        <v>11493877.18</v>
      </c>
    </row>
    <row r="34" spans="1:17">
      <c r="A34" s="7" t="s">
        <v>25</v>
      </c>
      <c r="B34" s="13">
        <f>SUM(B35:B41)</f>
        <v>1000000</v>
      </c>
      <c r="C34" s="13"/>
      <c r="D34" s="47"/>
      <c r="E34" s="9">
        <v>0</v>
      </c>
      <c r="F34" s="65">
        <v>0</v>
      </c>
      <c r="G34" s="9">
        <v>0</v>
      </c>
      <c r="H34" s="9">
        <v>0</v>
      </c>
      <c r="I34" s="9"/>
      <c r="J34" s="31"/>
      <c r="K34" s="31"/>
      <c r="L34" s="31"/>
      <c r="M34" s="31"/>
      <c r="N34" s="26"/>
      <c r="O34" s="26"/>
      <c r="P34" s="26"/>
      <c r="Q34" s="10">
        <f t="shared" si="2"/>
        <v>0</v>
      </c>
    </row>
    <row r="35" spans="1:17">
      <c r="A35" s="11" t="s">
        <v>26</v>
      </c>
      <c r="B35" s="24">
        <f>500000+500000</f>
        <v>1000000</v>
      </c>
      <c r="C35" s="12"/>
      <c r="D35" s="46"/>
      <c r="E35" s="24">
        <v>0</v>
      </c>
      <c r="F35" s="24">
        <v>0</v>
      </c>
      <c r="G35" s="24">
        <v>0</v>
      </c>
      <c r="H35" s="26">
        <v>0</v>
      </c>
      <c r="I35" s="26"/>
      <c r="J35" s="31"/>
      <c r="K35" s="31"/>
      <c r="L35" s="31"/>
      <c r="M35" s="31"/>
      <c r="N35" s="26"/>
      <c r="O35" s="26"/>
      <c r="P35" s="26"/>
      <c r="Q35" s="10">
        <f t="shared" si="2"/>
        <v>0</v>
      </c>
    </row>
    <row r="36" spans="1:17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/>
      <c r="J36" s="31"/>
      <c r="K36" s="31"/>
      <c r="L36" s="31"/>
      <c r="M36" s="31"/>
      <c r="N36" s="26"/>
      <c r="O36" s="26"/>
      <c r="P36" s="26"/>
      <c r="Q36" s="10">
        <f t="shared" si="2"/>
        <v>0</v>
      </c>
    </row>
    <row r="37" spans="1:17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/>
      <c r="J37" s="31"/>
      <c r="K37" s="31"/>
      <c r="L37" s="31"/>
      <c r="M37" s="31"/>
      <c r="N37" s="26"/>
      <c r="O37" s="26"/>
      <c r="P37" s="26"/>
      <c r="Q37" s="10">
        <f t="shared" si="2"/>
        <v>0</v>
      </c>
    </row>
    <row r="38" spans="1:17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/>
      <c r="J38" s="31"/>
      <c r="K38" s="31"/>
      <c r="L38" s="31"/>
      <c r="M38" s="31"/>
      <c r="N38" s="26"/>
      <c r="O38" s="26"/>
      <c r="P38" s="26"/>
      <c r="Q38" s="10">
        <f t="shared" si="2"/>
        <v>0</v>
      </c>
    </row>
    <row r="39" spans="1:17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/>
      <c r="J39" s="31"/>
      <c r="K39" s="31"/>
      <c r="L39" s="31"/>
      <c r="M39" s="31"/>
      <c r="N39" s="26"/>
      <c r="O39" s="26"/>
      <c r="P39" s="26"/>
      <c r="Q39" s="10">
        <f t="shared" si="2"/>
        <v>0</v>
      </c>
    </row>
    <row r="40" spans="1:17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/>
      <c r="J40" s="31"/>
      <c r="K40" s="31"/>
      <c r="L40" s="31"/>
      <c r="M40" s="31"/>
      <c r="N40" s="26"/>
      <c r="O40" s="26"/>
      <c r="P40" s="26"/>
      <c r="Q40" s="10">
        <f t="shared" si="2"/>
        <v>0</v>
      </c>
    </row>
    <row r="41" spans="1:17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/>
      <c r="J41" s="31"/>
      <c r="K41" s="31"/>
      <c r="L41" s="31"/>
      <c r="M41" s="31"/>
      <c r="N41" s="26"/>
      <c r="O41" s="26"/>
      <c r="P41" s="26"/>
      <c r="Q41" s="10">
        <f t="shared" si="2"/>
        <v>0</v>
      </c>
    </row>
    <row r="42" spans="1:17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/>
      <c r="J42" s="31"/>
      <c r="K42" s="31"/>
      <c r="L42" s="31"/>
      <c r="M42" s="31"/>
      <c r="N42" s="26"/>
      <c r="O42" s="26"/>
      <c r="P42" s="26"/>
      <c r="Q42" s="10">
        <f t="shared" si="2"/>
        <v>0</v>
      </c>
    </row>
    <row r="43" spans="1:17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/>
      <c r="J43" s="31"/>
      <c r="K43" s="31"/>
      <c r="L43" s="31"/>
      <c r="M43" s="31"/>
      <c r="N43" s="26"/>
      <c r="O43" s="26"/>
      <c r="P43" s="26"/>
      <c r="Q43" s="10">
        <f t="shared" si="2"/>
        <v>0</v>
      </c>
    </row>
    <row r="44" spans="1:17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/>
      <c r="J44" s="31"/>
      <c r="K44" s="31"/>
      <c r="L44" s="31"/>
      <c r="M44" s="31"/>
      <c r="N44" s="26"/>
      <c r="O44" s="26"/>
      <c r="P44" s="26"/>
      <c r="Q44" s="10">
        <f t="shared" si="2"/>
        <v>0</v>
      </c>
    </row>
    <row r="45" spans="1:17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/>
      <c r="J45" s="31"/>
      <c r="K45" s="31"/>
      <c r="L45" s="31"/>
      <c r="M45" s="31"/>
      <c r="N45" s="26"/>
      <c r="O45" s="26"/>
      <c r="P45" s="26"/>
      <c r="Q45" s="10">
        <f t="shared" si="2"/>
        <v>0</v>
      </c>
    </row>
    <row r="46" spans="1:17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/>
      <c r="J46" s="31"/>
      <c r="K46" s="31"/>
      <c r="L46" s="31"/>
      <c r="M46" s="31"/>
      <c r="N46" s="26"/>
      <c r="O46" s="26"/>
      <c r="P46" s="26"/>
      <c r="Q46" s="10">
        <f t="shared" si="2"/>
        <v>0</v>
      </c>
    </row>
    <row r="47" spans="1:17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/>
      <c r="J47" s="31"/>
      <c r="K47" s="31"/>
      <c r="L47" s="31"/>
      <c r="M47" s="31"/>
      <c r="N47" s="26"/>
      <c r="O47" s="26"/>
      <c r="P47" s="26"/>
      <c r="Q47" s="10">
        <f t="shared" si="2"/>
        <v>0</v>
      </c>
    </row>
    <row r="48" spans="1:17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/>
      <c r="J48" s="31"/>
      <c r="K48" s="31"/>
      <c r="L48" s="31"/>
      <c r="M48" s="31"/>
      <c r="N48" s="26"/>
      <c r="O48" s="26"/>
      <c r="P48" s="26"/>
      <c r="Q48" s="10">
        <f t="shared" si="2"/>
        <v>0</v>
      </c>
    </row>
    <row r="49" spans="1:17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/>
      <c r="J49" s="31"/>
      <c r="K49" s="31"/>
      <c r="L49" s="31"/>
      <c r="M49" s="31"/>
      <c r="N49" s="26"/>
      <c r="O49" s="26"/>
      <c r="P49" s="26"/>
      <c r="Q49" s="10">
        <f t="shared" si="2"/>
        <v>0</v>
      </c>
    </row>
    <row r="50" spans="1:17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f t="shared" ref="H50:L50" si="5">SUM(I51:I59)</f>
        <v>0</v>
      </c>
      <c r="J50" s="9">
        <f t="shared" si="5"/>
        <v>0</v>
      </c>
      <c r="K50" s="9">
        <f t="shared" si="5"/>
        <v>0</v>
      </c>
      <c r="L50" s="9">
        <f t="shared" si="5"/>
        <v>0</v>
      </c>
      <c r="M50" s="9">
        <f t="shared" ref="M50" si="6">SUM(M51:M59)</f>
        <v>0</v>
      </c>
      <c r="N50" s="10"/>
      <c r="O50" s="10">
        <f>SUM(O51:O59)</f>
        <v>0</v>
      </c>
      <c r="P50" s="10"/>
      <c r="Q50" s="10">
        <f t="shared" si="2"/>
        <v>7949276.0999999996</v>
      </c>
    </row>
    <row r="51" spans="1:17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/>
      <c r="J51" s="31"/>
      <c r="K51" s="31"/>
      <c r="L51" s="31"/>
      <c r="M51" s="36"/>
      <c r="N51" s="26"/>
      <c r="O51" s="36"/>
      <c r="P51" s="36"/>
      <c r="Q51" s="10">
        <f t="shared" si="2"/>
        <v>1483527.09</v>
      </c>
    </row>
    <row r="52" spans="1:17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/>
      <c r="J52" s="31"/>
      <c r="K52" s="31"/>
      <c r="L52" s="31"/>
      <c r="M52" s="36"/>
      <c r="N52" s="26"/>
      <c r="O52" s="36"/>
      <c r="P52" s="36"/>
      <c r="Q52" s="10">
        <f t="shared" si="2"/>
        <v>0</v>
      </c>
    </row>
    <row r="53" spans="1:17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/>
      <c r="J53" s="31"/>
      <c r="K53" s="31"/>
      <c r="L53" s="31"/>
      <c r="M53" s="36"/>
      <c r="N53" s="26"/>
      <c r="O53" s="36"/>
      <c r="P53" s="36"/>
      <c r="Q53" s="10">
        <f t="shared" si="2"/>
        <v>5044307</v>
      </c>
    </row>
    <row r="54" spans="1:17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/>
      <c r="J54" s="31"/>
      <c r="K54" s="31"/>
      <c r="L54" s="31"/>
      <c r="M54" s="36"/>
      <c r="N54" s="26"/>
      <c r="O54" s="36"/>
      <c r="P54" s="36"/>
      <c r="Q54" s="10">
        <f t="shared" si="2"/>
        <v>0</v>
      </c>
    </row>
    <row r="55" spans="1:17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/>
      <c r="J55" s="31"/>
      <c r="K55" s="31"/>
      <c r="L55" s="31"/>
      <c r="M55" s="36"/>
      <c r="N55" s="26"/>
      <c r="O55" s="36"/>
      <c r="P55" s="36"/>
      <c r="Q55" s="10">
        <f t="shared" si="2"/>
        <v>1403642.01</v>
      </c>
    </row>
    <row r="56" spans="1:17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/>
      <c r="J56" s="31"/>
      <c r="K56" s="31"/>
      <c r="L56" s="31"/>
      <c r="M56" s="36"/>
      <c r="N56" s="26"/>
      <c r="O56" s="36"/>
      <c r="P56" s="36"/>
      <c r="Q56" s="10">
        <f t="shared" si="2"/>
        <v>0</v>
      </c>
    </row>
    <row r="57" spans="1:17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/>
      <c r="J57" s="31"/>
      <c r="K57" s="31"/>
      <c r="L57" s="31"/>
      <c r="M57" s="36"/>
      <c r="N57" s="26"/>
      <c r="O57" s="36"/>
      <c r="P57" s="36"/>
      <c r="Q57" s="10">
        <f t="shared" si="2"/>
        <v>0</v>
      </c>
    </row>
    <row r="58" spans="1:17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/>
      <c r="J58" s="31"/>
      <c r="K58" s="31"/>
      <c r="L58" s="31"/>
      <c r="M58" s="36"/>
      <c r="N58" s="26"/>
      <c r="O58" s="36"/>
      <c r="P58" s="36"/>
      <c r="Q58" s="10">
        <f t="shared" si="2"/>
        <v>17800</v>
      </c>
    </row>
    <row r="59" spans="1:17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/>
      <c r="J59" s="31"/>
      <c r="K59" s="31"/>
      <c r="L59" s="31"/>
      <c r="M59" s="36"/>
      <c r="N59" s="26"/>
      <c r="O59" s="36"/>
      <c r="P59" s="36"/>
      <c r="Q59" s="10">
        <f t="shared" si="2"/>
        <v>0</v>
      </c>
    </row>
    <row r="60" spans="1:17">
      <c r="A60" s="7" t="s">
        <v>58</v>
      </c>
      <c r="B60" s="9">
        <f>SUM(B61:B64)</f>
        <v>0</v>
      </c>
      <c r="C60" s="13"/>
      <c r="D60" s="47"/>
      <c r="E60" s="9">
        <v>0</v>
      </c>
      <c r="F60" s="65">
        <v>0</v>
      </c>
      <c r="G60" s="9">
        <v>0</v>
      </c>
      <c r="H60" s="9">
        <v>0</v>
      </c>
      <c r="I60" s="9"/>
      <c r="J60" s="31"/>
      <c r="K60" s="31"/>
      <c r="L60" s="31"/>
      <c r="M60" s="31"/>
      <c r="N60" s="26"/>
      <c r="O60" s="26"/>
      <c r="P60" s="26"/>
      <c r="Q60" s="10">
        <f t="shared" si="2"/>
        <v>0</v>
      </c>
    </row>
    <row r="61" spans="1:17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/>
      <c r="J61" s="31"/>
      <c r="K61" s="31"/>
      <c r="L61" s="31"/>
      <c r="M61" s="31"/>
      <c r="N61" s="26"/>
      <c r="O61" s="26"/>
      <c r="P61" s="26"/>
      <c r="Q61" s="10">
        <f t="shared" si="2"/>
        <v>0</v>
      </c>
    </row>
    <row r="62" spans="1:17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/>
      <c r="J62" s="31"/>
      <c r="K62" s="31"/>
      <c r="L62" s="31"/>
      <c r="M62" s="31"/>
      <c r="N62" s="26"/>
      <c r="O62" s="26"/>
      <c r="P62" s="26"/>
      <c r="Q62" s="10">
        <f t="shared" si="2"/>
        <v>0</v>
      </c>
    </row>
    <row r="63" spans="1:17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/>
      <c r="J63" s="31"/>
      <c r="K63" s="31"/>
      <c r="L63" s="31"/>
      <c r="M63" s="31"/>
      <c r="N63" s="26"/>
      <c r="O63" s="26"/>
      <c r="P63" s="26"/>
      <c r="Q63" s="10">
        <f t="shared" si="2"/>
        <v>0</v>
      </c>
    </row>
    <row r="64" spans="1:17" ht="30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/>
      <c r="J64" s="31"/>
      <c r="K64" s="31"/>
      <c r="L64" s="31"/>
      <c r="M64" s="31"/>
      <c r="N64" s="26"/>
      <c r="O64" s="26"/>
      <c r="P64" s="26"/>
      <c r="Q64" s="10">
        <f t="shared" si="2"/>
        <v>0</v>
      </c>
    </row>
    <row r="65" spans="1:17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/>
      <c r="J65" s="31"/>
      <c r="K65" s="31"/>
      <c r="L65" s="31"/>
      <c r="M65" s="31"/>
      <c r="N65" s="26"/>
      <c r="O65" s="26"/>
      <c r="P65" s="26"/>
      <c r="Q65" s="10">
        <f t="shared" si="2"/>
        <v>0</v>
      </c>
    </row>
    <row r="66" spans="1:17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/>
      <c r="J66" s="31"/>
      <c r="K66" s="31"/>
      <c r="L66" s="31"/>
      <c r="M66" s="31"/>
      <c r="N66" s="26"/>
      <c r="O66" s="26"/>
      <c r="P66" s="26"/>
      <c r="Q66" s="10">
        <f t="shared" si="2"/>
        <v>0</v>
      </c>
    </row>
    <row r="67" spans="1:17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/>
      <c r="J67" s="31"/>
      <c r="K67" s="31"/>
      <c r="L67" s="31"/>
      <c r="M67" s="31"/>
      <c r="N67" s="26"/>
      <c r="O67" s="26"/>
      <c r="P67" s="26"/>
      <c r="Q67" s="10">
        <f t="shared" si="2"/>
        <v>0</v>
      </c>
    </row>
    <row r="68" spans="1:17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/>
      <c r="J68" s="31"/>
      <c r="K68" s="31"/>
      <c r="L68" s="31"/>
      <c r="M68" s="31"/>
      <c r="N68" s="26"/>
      <c r="O68" s="26"/>
      <c r="P68" s="26"/>
      <c r="Q68" s="10">
        <f t="shared" si="2"/>
        <v>0</v>
      </c>
    </row>
    <row r="69" spans="1:17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/>
      <c r="J69" s="31"/>
      <c r="K69" s="31"/>
      <c r="L69" s="31"/>
      <c r="M69" s="31"/>
      <c r="N69" s="26"/>
      <c r="O69" s="26"/>
      <c r="P69" s="26"/>
      <c r="Q69" s="10">
        <f t="shared" si="2"/>
        <v>0</v>
      </c>
    </row>
    <row r="70" spans="1:17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/>
      <c r="J70" s="31"/>
      <c r="K70" s="31"/>
      <c r="L70" s="31"/>
      <c r="M70" s="31"/>
      <c r="N70" s="26"/>
      <c r="O70" s="26"/>
      <c r="P70" s="26"/>
      <c r="Q70" s="10">
        <f t="shared" si="2"/>
        <v>0</v>
      </c>
    </row>
    <row r="71" spans="1:17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/>
      <c r="J71" s="31"/>
      <c r="K71" s="31"/>
      <c r="L71" s="31"/>
      <c r="M71" s="31"/>
      <c r="N71" s="26"/>
      <c r="O71" s="26"/>
      <c r="P71" s="26"/>
      <c r="Q71" s="10">
        <f t="shared" si="2"/>
        <v>0</v>
      </c>
    </row>
    <row r="72" spans="1:17">
      <c r="A72" s="18" t="s">
        <v>35</v>
      </c>
      <c r="B72" s="23">
        <f>+B8+B14+B24+B34+B42+B50+B60+B65+B68</f>
        <v>1916710512</v>
      </c>
      <c r="C72" s="19">
        <f>+C8+C14+C24+C34+C50+C60+C65+C68</f>
        <v>0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f t="shared" ref="H72:L72" si="7">+I8+I14+I24+I34+I42+I50+I60+I65</f>
        <v>0</v>
      </c>
      <c r="J72" s="23">
        <f t="shared" si="7"/>
        <v>0</v>
      </c>
      <c r="K72" s="23">
        <f t="shared" si="7"/>
        <v>0</v>
      </c>
      <c r="L72" s="23">
        <f t="shared" si="7"/>
        <v>0</v>
      </c>
      <c r="M72" s="23">
        <f t="shared" ref="M72" si="8">+M8+M14+M24+M34+M42+M50+M60+M65</f>
        <v>0</v>
      </c>
      <c r="N72" s="63">
        <f>+N8+N14+N24+N50+N60+N65</f>
        <v>0</v>
      </c>
      <c r="O72" s="63">
        <f>+O8+O14+O24+O50+O60+O65</f>
        <v>0</v>
      </c>
      <c r="P72" s="63">
        <v>124290925.31</v>
      </c>
      <c r="Q72" s="63">
        <f t="shared" si="2"/>
        <v>499377131.91000003</v>
      </c>
    </row>
    <row r="73" spans="1:17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/>
      <c r="K73" s="26"/>
      <c r="L73" s="26"/>
      <c r="M73" s="26"/>
      <c r="N73" s="26"/>
      <c r="O73" s="26"/>
      <c r="P73" s="26"/>
      <c r="Q73" s="10">
        <f t="shared" ref="Q73:Q87" si="9">SUM(E73:P73)</f>
        <v>0</v>
      </c>
    </row>
    <row r="74" spans="1:17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/>
      <c r="K74" s="26"/>
      <c r="L74" s="26"/>
      <c r="M74" s="26"/>
      <c r="N74" s="26"/>
      <c r="O74" s="26"/>
      <c r="P74" s="26"/>
      <c r="Q74" s="10">
        <f t="shared" si="9"/>
        <v>0</v>
      </c>
    </row>
    <row r="75" spans="1:17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/>
      <c r="K75" s="26"/>
      <c r="L75" s="26"/>
      <c r="M75" s="26"/>
      <c r="N75" s="26"/>
      <c r="O75" s="26"/>
      <c r="P75" s="26"/>
      <c r="Q75" s="10">
        <f t="shared" si="9"/>
        <v>0</v>
      </c>
    </row>
    <row r="76" spans="1:17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/>
      <c r="K76" s="26"/>
      <c r="L76" s="26"/>
      <c r="M76" s="26"/>
      <c r="N76" s="26"/>
      <c r="O76" s="26"/>
      <c r="P76" s="26"/>
      <c r="Q76" s="10">
        <f t="shared" si="9"/>
        <v>0</v>
      </c>
    </row>
    <row r="77" spans="1:17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/>
      <c r="K77" s="26"/>
      <c r="L77" s="26"/>
      <c r="M77" s="26"/>
      <c r="N77" s="26"/>
      <c r="O77" s="26"/>
      <c r="P77" s="26"/>
      <c r="Q77" s="10">
        <f t="shared" si="9"/>
        <v>0</v>
      </c>
    </row>
    <row r="78" spans="1:17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/>
      <c r="K78" s="26"/>
      <c r="L78" s="26"/>
      <c r="M78" s="26"/>
      <c r="N78" s="26"/>
      <c r="O78" s="26"/>
      <c r="P78" s="26"/>
      <c r="Q78" s="10">
        <f t="shared" si="9"/>
        <v>0</v>
      </c>
    </row>
    <row r="79" spans="1:17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/>
      <c r="K79" s="26"/>
      <c r="L79" s="26"/>
      <c r="M79" s="26"/>
      <c r="N79" s="26"/>
      <c r="O79" s="26"/>
      <c r="P79" s="26"/>
      <c r="Q79" s="10">
        <f t="shared" si="9"/>
        <v>0</v>
      </c>
    </row>
    <row r="80" spans="1:17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/>
      <c r="K80" s="26"/>
      <c r="L80" s="26"/>
      <c r="M80" s="26"/>
      <c r="N80" s="26"/>
      <c r="O80" s="26"/>
      <c r="P80" s="26"/>
      <c r="Q80" s="10">
        <f t="shared" si="9"/>
        <v>0</v>
      </c>
    </row>
    <row r="81" spans="1:17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/>
      <c r="K81" s="26"/>
      <c r="L81" s="26"/>
      <c r="M81" s="26"/>
      <c r="N81" s="26"/>
      <c r="O81" s="26"/>
      <c r="P81" s="26"/>
      <c r="Q81" s="10">
        <f t="shared" si="9"/>
        <v>0</v>
      </c>
    </row>
    <row r="82" spans="1:17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/>
      <c r="K82" s="26"/>
      <c r="L82" s="26"/>
      <c r="M82" s="26"/>
      <c r="N82" s="26"/>
      <c r="O82" s="26"/>
      <c r="P82" s="26"/>
      <c r="Q82" s="10">
        <f t="shared" si="9"/>
        <v>0</v>
      </c>
    </row>
    <row r="83" spans="1:17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/>
      <c r="K83" s="32"/>
      <c r="L83" s="32"/>
      <c r="M83" s="32"/>
      <c r="N83" s="32"/>
      <c r="O83" s="32"/>
      <c r="P83" s="32"/>
      <c r="Q83" s="10">
        <f t="shared" si="9"/>
        <v>0</v>
      </c>
    </row>
    <row r="84" spans="1:17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/>
      <c r="K84" s="26"/>
      <c r="L84" s="26"/>
      <c r="M84" s="26"/>
      <c r="N84" s="14"/>
      <c r="O84" s="14"/>
      <c r="P84" s="14"/>
      <c r="Q84" s="10">
        <f t="shared" si="9"/>
        <v>0</v>
      </c>
    </row>
    <row r="85" spans="1:17" ht="15.75">
      <c r="A85" s="21" t="s">
        <v>80</v>
      </c>
      <c r="B85" s="25">
        <f>+B72</f>
        <v>1916710512</v>
      </c>
      <c r="C85" s="22">
        <f>+C72</f>
        <v>0</v>
      </c>
      <c r="D85" s="48"/>
      <c r="E85" s="25">
        <f t="shared" ref="E85:L85" si="10">+E72</f>
        <v>77260003.700000003</v>
      </c>
      <c r="F85" s="25">
        <f t="shared" si="10"/>
        <v>101308867.24000001</v>
      </c>
      <c r="G85" s="25">
        <f t="shared" si="10"/>
        <v>89730466.129999995</v>
      </c>
      <c r="H85" s="25">
        <f t="shared" si="10"/>
        <v>106786869.53</v>
      </c>
      <c r="I85" s="25">
        <f t="shared" si="10"/>
        <v>0</v>
      </c>
      <c r="J85" s="25">
        <f t="shared" si="10"/>
        <v>0</v>
      </c>
      <c r="K85" s="25">
        <f t="shared" si="10"/>
        <v>0</v>
      </c>
      <c r="L85" s="25">
        <f t="shared" si="10"/>
        <v>0</v>
      </c>
      <c r="M85" s="25">
        <f t="shared" ref="M85" si="11">+M72</f>
        <v>0</v>
      </c>
      <c r="N85" s="62">
        <f>+N72</f>
        <v>0</v>
      </c>
      <c r="O85" s="62">
        <f>+O72</f>
        <v>0</v>
      </c>
      <c r="P85" s="62">
        <f>+P72</f>
        <v>124290925.31</v>
      </c>
      <c r="Q85" s="62">
        <f t="shared" si="9"/>
        <v>499377131.91000003</v>
      </c>
    </row>
    <row r="86" spans="1:17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9"/>
        <v>0</v>
      </c>
    </row>
    <row r="87" spans="1:17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9"/>
        <v>0</v>
      </c>
    </row>
    <row r="89" spans="1:17">
      <c r="E89" s="27"/>
      <c r="F89" s="27"/>
      <c r="G89" s="27"/>
      <c r="H89" s="27"/>
      <c r="I89" s="27"/>
      <c r="J89" s="27"/>
      <c r="K89" s="27"/>
      <c r="L89" s="27"/>
      <c r="M89" s="27"/>
    </row>
    <row r="90" spans="1:17">
      <c r="A90" s="67"/>
      <c r="B90" s="67"/>
      <c r="C90" s="5"/>
      <c r="D90" s="43"/>
      <c r="I90" s="27"/>
      <c r="J90" s="27"/>
      <c r="K90" s="27"/>
      <c r="L90" s="27"/>
      <c r="M90" s="27"/>
    </row>
    <row r="91" spans="1:17">
      <c r="I91" s="5"/>
      <c r="J91" s="5"/>
      <c r="K91" s="5"/>
      <c r="L91" s="5"/>
      <c r="M91" s="5"/>
    </row>
    <row r="92" spans="1:17">
      <c r="E92" s="67"/>
      <c r="F92" s="67"/>
      <c r="G92" s="27"/>
      <c r="H92" s="27"/>
      <c r="I92" s="27"/>
      <c r="J92" s="27"/>
      <c r="K92" s="27"/>
      <c r="L92" s="27"/>
      <c r="M92" s="27"/>
    </row>
    <row r="93" spans="1:17">
      <c r="I93" s="27"/>
      <c r="J93" s="27"/>
      <c r="K93" s="27"/>
      <c r="L93" s="27"/>
      <c r="M93" s="27"/>
    </row>
    <row r="94" spans="1:17">
      <c r="H94" s="27"/>
    </row>
    <row r="97" spans="2:8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topLeftCell="A55" workbookViewId="0">
      <selection activeCell="F80" sqref="F80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68"/>
      <c r="B1" s="68"/>
      <c r="C1" s="68"/>
    </row>
    <row r="2" spans="1:14" ht="18.75">
      <c r="A2" s="68"/>
      <c r="B2" s="68"/>
      <c r="C2" s="68"/>
    </row>
    <row r="3" spans="1:14" ht="18.75">
      <c r="A3" s="68" t="s">
        <v>106</v>
      </c>
      <c r="B3" s="68"/>
      <c r="C3" s="68"/>
    </row>
    <row r="4" spans="1:14" ht="15.75">
      <c r="A4" s="70" t="s">
        <v>98</v>
      </c>
      <c r="B4" s="70"/>
      <c r="C4" s="70"/>
    </row>
    <row r="5" spans="1:14">
      <c r="A5" s="69" t="s">
        <v>99</v>
      </c>
      <c r="B5" s="69"/>
      <c r="C5" s="69"/>
    </row>
    <row r="7" spans="1:14" ht="15.7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>
      <c r="A8" s="51" t="s">
        <v>1</v>
      </c>
      <c r="B8" s="8"/>
      <c r="C8" s="8"/>
    </row>
    <row r="9" spans="1:14" ht="15.7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f t="shared" ref="E9:I9" si="0">SUM(F10:F14)</f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ref="J9" si="1">SUM(J10:J14)</f>
        <v>0</v>
      </c>
      <c r="K9" s="10">
        <v>68278180.969999999</v>
      </c>
      <c r="L9" s="10">
        <f>SUM(L10:L14)</f>
        <v>0</v>
      </c>
      <c r="M9" s="10">
        <v>69458777.519999996</v>
      </c>
      <c r="N9" s="10">
        <f>SUM(B9:M9)</f>
        <v>423708664.97000003</v>
      </c>
    </row>
    <row r="10" spans="1:14" ht="15.7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/>
      <c r="G10" s="31"/>
      <c r="H10" s="31"/>
      <c r="I10" s="36"/>
      <c r="J10" s="36"/>
      <c r="K10" s="26"/>
      <c r="L10" s="36"/>
      <c r="M10" s="36"/>
      <c r="N10" s="10">
        <f t="shared" ref="N10:N73" si="2">SUM(B10:M10)</f>
        <v>234647650.76000002</v>
      </c>
    </row>
    <row r="11" spans="1:14" ht="15.7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/>
      <c r="G11" s="31"/>
      <c r="H11" s="31"/>
      <c r="I11" s="36"/>
      <c r="J11" s="36"/>
      <c r="K11" s="26"/>
      <c r="L11" s="36"/>
      <c r="M11" s="36"/>
      <c r="N11" s="10">
        <f t="shared" si="2"/>
        <v>19231452.190000001</v>
      </c>
    </row>
    <row r="12" spans="1:14" ht="15.7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/>
      <c r="G12" s="31"/>
      <c r="H12" s="31"/>
      <c r="I12" s="36"/>
      <c r="J12" s="36"/>
      <c r="K12" s="26"/>
      <c r="L12" s="36"/>
      <c r="M12" s="36"/>
      <c r="N12" s="10">
        <f t="shared" si="2"/>
        <v>34000</v>
      </c>
    </row>
    <row r="13" spans="1:14" ht="15.7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/>
      <c r="G13" s="31"/>
      <c r="H13" s="31"/>
      <c r="I13" s="36"/>
      <c r="J13" s="36"/>
      <c r="K13" s="26"/>
      <c r="L13" s="36"/>
      <c r="M13" s="36"/>
      <c r="N13" s="10">
        <f t="shared" si="2"/>
        <v>0</v>
      </c>
    </row>
    <row r="14" spans="1:14" ht="15.7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/>
      <c r="G14" s="31"/>
      <c r="H14" s="31"/>
      <c r="I14" s="36"/>
      <c r="J14" s="36"/>
      <c r="K14" s="26"/>
      <c r="L14" s="36"/>
      <c r="M14" s="36"/>
      <c r="N14" s="10">
        <f t="shared" si="2"/>
        <v>32058603.530000001</v>
      </c>
    </row>
    <row r="15" spans="1:14" ht="15.7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f>+F16+F17+F18+F19+F20+F21+F22+F23+F24</f>
        <v>0</v>
      </c>
      <c r="G15" s="34">
        <f>+G16+G17+G18+G19+G20+G21+G22+G23+G24</f>
        <v>0</v>
      </c>
      <c r="H15" s="34">
        <f>+H16+H17+H18+H19+H20+H21+H22+H23+H24</f>
        <v>0</v>
      </c>
      <c r="I15" s="34">
        <f>+I16+I17+I18+I19+I20+I21+I22+I23+I24</f>
        <v>0</v>
      </c>
      <c r="J15" s="34">
        <f>+J16+J17+J18+J19+J20+J21+J22+J23+J24</f>
        <v>0</v>
      </c>
      <c r="K15" s="10">
        <v>1299155.79</v>
      </c>
      <c r="L15" s="10">
        <f>SUM(L16:L24)</f>
        <v>0</v>
      </c>
      <c r="M15" s="10">
        <v>2484856.5499999998</v>
      </c>
      <c r="N15" s="10">
        <f t="shared" si="2"/>
        <v>12848267.289999999</v>
      </c>
    </row>
    <row r="16" spans="1:14" ht="15.7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/>
      <c r="G16" s="31"/>
      <c r="H16" s="31"/>
      <c r="I16" s="31"/>
      <c r="J16" s="36"/>
      <c r="K16" s="26"/>
      <c r="L16" s="36"/>
      <c r="M16" s="36"/>
      <c r="N16" s="10">
        <f t="shared" si="2"/>
        <v>4581442.1000000006</v>
      </c>
    </row>
    <row r="17" spans="1:14" ht="15.7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/>
      <c r="G17" s="31"/>
      <c r="H17" s="31"/>
      <c r="I17" s="31"/>
      <c r="J17" s="36"/>
      <c r="K17" s="26"/>
      <c r="L17" s="36"/>
      <c r="M17" s="36"/>
      <c r="N17" s="10">
        <f t="shared" si="2"/>
        <v>95978.04</v>
      </c>
    </row>
    <row r="18" spans="1:14" ht="15.7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/>
      <c r="G18" s="31"/>
      <c r="H18" s="31"/>
      <c r="I18" s="31"/>
      <c r="J18" s="36"/>
      <c r="K18" s="26"/>
      <c r="L18" s="36"/>
      <c r="M18" s="36"/>
      <c r="N18" s="10">
        <f t="shared" si="2"/>
        <v>0</v>
      </c>
    </row>
    <row r="19" spans="1:14" ht="18" customHeight="1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/>
      <c r="G19" s="31"/>
      <c r="H19" s="31"/>
      <c r="I19" s="31"/>
      <c r="J19" s="36"/>
      <c r="K19" s="26"/>
      <c r="L19" s="36"/>
      <c r="M19" s="36"/>
      <c r="N19" s="10">
        <f t="shared" si="2"/>
        <v>21890.19</v>
      </c>
    </row>
    <row r="20" spans="1:14" ht="15.7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/>
      <c r="G20" s="31"/>
      <c r="H20" s="31"/>
      <c r="I20" s="31"/>
      <c r="J20" s="36"/>
      <c r="K20" s="26"/>
      <c r="L20" s="36"/>
      <c r="M20" s="36"/>
      <c r="N20" s="10">
        <f t="shared" si="2"/>
        <v>1192923.1000000001</v>
      </c>
    </row>
    <row r="21" spans="1:14" ht="15.7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/>
      <c r="G21" s="31"/>
      <c r="H21" s="31"/>
      <c r="I21" s="31"/>
      <c r="J21" s="36"/>
      <c r="K21" s="26"/>
      <c r="L21" s="36"/>
      <c r="M21" s="36"/>
      <c r="N21" s="10">
        <f t="shared" si="2"/>
        <v>0</v>
      </c>
    </row>
    <row r="22" spans="1:14" ht="31.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/>
      <c r="G22" s="31"/>
      <c r="H22" s="31"/>
      <c r="I22" s="31"/>
      <c r="J22" s="36"/>
      <c r="K22" s="26"/>
      <c r="L22" s="36"/>
      <c r="M22" s="36"/>
      <c r="N22" s="10">
        <f t="shared" si="2"/>
        <v>2067712.95</v>
      </c>
    </row>
    <row r="23" spans="1:14" ht="31.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/>
      <c r="G23" s="31"/>
      <c r="H23" s="31"/>
      <c r="I23" s="31"/>
      <c r="J23" s="36"/>
      <c r="K23" s="26"/>
      <c r="L23" s="36"/>
      <c r="M23" s="36"/>
      <c r="N23" s="10">
        <f t="shared" si="2"/>
        <v>625473.30000000005</v>
      </c>
    </row>
    <row r="24" spans="1:14" ht="15.7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/>
      <c r="G24" s="31"/>
      <c r="H24" s="31"/>
      <c r="I24" s="31"/>
      <c r="J24" s="36"/>
      <c r="K24" s="26"/>
      <c r="L24" s="36"/>
      <c r="M24" s="36"/>
      <c r="N24" s="10">
        <f t="shared" si="2"/>
        <v>478835.27</v>
      </c>
    </row>
    <row r="25" spans="1:14" ht="15.7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f t="shared" ref="E25:H25" si="3">SUM(F26:F34)</f>
        <v>0</v>
      </c>
      <c r="G25" s="9">
        <f t="shared" si="3"/>
        <v>0</v>
      </c>
      <c r="H25" s="9">
        <f t="shared" si="3"/>
        <v>0</v>
      </c>
      <c r="I25" s="9">
        <f t="shared" ref="I25:J25" si="4">SUM(I26:I34)</f>
        <v>0</v>
      </c>
      <c r="J25" s="9">
        <f t="shared" si="4"/>
        <v>0</v>
      </c>
      <c r="K25" s="10">
        <v>4781622.04</v>
      </c>
      <c r="L25" s="10">
        <f>SUM(L26:L34)</f>
        <v>0</v>
      </c>
      <c r="M25" s="10">
        <v>46288676.689999998</v>
      </c>
      <c r="N25" s="10">
        <f t="shared" si="2"/>
        <v>123171267.80000001</v>
      </c>
    </row>
    <row r="26" spans="1:14" ht="15.7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/>
      <c r="G26" s="31"/>
      <c r="H26" s="31"/>
      <c r="I26" s="31"/>
      <c r="J26" s="36"/>
      <c r="K26" s="26"/>
      <c r="L26" s="36"/>
      <c r="M26" s="36"/>
      <c r="N26" s="10">
        <f t="shared" si="2"/>
        <v>8196394.4900000002</v>
      </c>
    </row>
    <row r="27" spans="1:14" ht="15.7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/>
      <c r="G27" s="31"/>
      <c r="H27" s="31"/>
      <c r="I27" s="31"/>
      <c r="J27" s="36"/>
      <c r="K27" s="26"/>
      <c r="L27" s="36"/>
      <c r="M27" s="36"/>
      <c r="N27" s="10">
        <f t="shared" si="2"/>
        <v>1185782</v>
      </c>
    </row>
    <row r="28" spans="1:14" ht="15.7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/>
      <c r="G28" s="31"/>
      <c r="H28" s="31"/>
      <c r="I28" s="31"/>
      <c r="J28" s="36"/>
      <c r="K28" s="26"/>
      <c r="L28" s="36"/>
      <c r="M28" s="36"/>
      <c r="N28" s="10">
        <f t="shared" si="2"/>
        <v>202002.76</v>
      </c>
    </row>
    <row r="29" spans="1:14" ht="15.7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/>
      <c r="G29" s="31"/>
      <c r="H29" s="31"/>
      <c r="I29" s="31"/>
      <c r="J29" s="36"/>
      <c r="K29" s="30"/>
      <c r="L29" s="36"/>
      <c r="M29" s="36"/>
      <c r="N29" s="10">
        <f t="shared" si="2"/>
        <v>18758142.300000001</v>
      </c>
    </row>
    <row r="30" spans="1:14" ht="15.7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/>
      <c r="G30" s="31"/>
      <c r="H30" s="31"/>
      <c r="I30" s="31"/>
      <c r="J30" s="36"/>
      <c r="K30" s="30"/>
      <c r="L30" s="36"/>
      <c r="M30" s="36"/>
      <c r="N30" s="10">
        <f t="shared" si="2"/>
        <v>11493.89</v>
      </c>
    </row>
    <row r="31" spans="1:14" ht="31.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/>
      <c r="G31" s="31"/>
      <c r="H31" s="31"/>
      <c r="I31" s="31"/>
      <c r="J31" s="36"/>
      <c r="K31" s="30"/>
      <c r="L31" s="36"/>
      <c r="M31" s="36"/>
      <c r="N31" s="10">
        <f t="shared" si="2"/>
        <v>195101.4</v>
      </c>
    </row>
    <row r="32" spans="1:14" ht="31.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/>
      <c r="G32" s="31"/>
      <c r="H32" s="31"/>
      <c r="I32" s="31"/>
      <c r="J32" s="36"/>
      <c r="K32" s="30"/>
      <c r="L32" s="36"/>
      <c r="M32" s="36"/>
      <c r="N32" s="10">
        <f t="shared" si="2"/>
        <v>32058175.050000001</v>
      </c>
    </row>
    <row r="33" spans="1:14" ht="31.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/>
      <c r="G33" s="31"/>
      <c r="H33" s="31"/>
      <c r="I33" s="31"/>
      <c r="J33" s="36"/>
      <c r="K33" s="30"/>
      <c r="L33" s="36"/>
      <c r="M33" s="36"/>
      <c r="N33" s="10">
        <f t="shared" si="2"/>
        <v>0</v>
      </c>
    </row>
    <row r="34" spans="1:14" ht="15.7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/>
      <c r="G34" s="31"/>
      <c r="H34" s="31"/>
      <c r="I34" s="31"/>
      <c r="J34" s="36"/>
      <c r="K34" s="30"/>
      <c r="L34" s="36"/>
      <c r="M34" s="36"/>
      <c r="N34" s="10">
        <f t="shared" si="2"/>
        <v>11493877.18</v>
      </c>
    </row>
    <row r="35" spans="1:14" ht="15.7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/>
      <c r="G35" s="31"/>
      <c r="H35" s="31"/>
      <c r="I35" s="31"/>
      <c r="J35" s="31"/>
      <c r="K35" s="26"/>
      <c r="L35" s="26"/>
      <c r="M35" s="26"/>
      <c r="N35" s="10">
        <f t="shared" si="2"/>
        <v>0</v>
      </c>
    </row>
    <row r="36" spans="1:14" ht="31.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/>
      <c r="G36" s="31"/>
      <c r="H36" s="31"/>
      <c r="I36" s="31"/>
      <c r="J36" s="31"/>
      <c r="K36" s="26"/>
      <c r="L36" s="26"/>
      <c r="M36" s="26"/>
      <c r="N36" s="10">
        <f t="shared" si="2"/>
        <v>0</v>
      </c>
    </row>
    <row r="37" spans="1:14" ht="31.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/>
      <c r="G37" s="31"/>
      <c r="H37" s="31"/>
      <c r="I37" s="31"/>
      <c r="J37" s="31"/>
      <c r="K37" s="26"/>
      <c r="L37" s="26"/>
      <c r="M37" s="26"/>
      <c r="N37" s="10">
        <f t="shared" si="2"/>
        <v>0</v>
      </c>
    </row>
    <row r="38" spans="1:14" ht="31.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/>
      <c r="G38" s="31"/>
      <c r="H38" s="31"/>
      <c r="I38" s="31"/>
      <c r="J38" s="31"/>
      <c r="K38" s="26"/>
      <c r="L38" s="26"/>
      <c r="M38" s="26"/>
      <c r="N38" s="10">
        <f t="shared" si="2"/>
        <v>0</v>
      </c>
    </row>
    <row r="39" spans="1:14" ht="31.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/>
      <c r="G39" s="31"/>
      <c r="H39" s="31"/>
      <c r="I39" s="31"/>
      <c r="J39" s="31"/>
      <c r="K39" s="26"/>
      <c r="L39" s="26"/>
      <c r="M39" s="26"/>
      <c r="N39" s="10">
        <f t="shared" si="2"/>
        <v>0</v>
      </c>
    </row>
    <row r="40" spans="1:14" ht="31.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/>
      <c r="G40" s="31"/>
      <c r="H40" s="31"/>
      <c r="I40" s="31"/>
      <c r="J40" s="31"/>
      <c r="K40" s="26"/>
      <c r="L40" s="26"/>
      <c r="M40" s="26"/>
      <c r="N40" s="10">
        <f t="shared" si="2"/>
        <v>0</v>
      </c>
    </row>
    <row r="41" spans="1:14" ht="31.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/>
      <c r="G41" s="31"/>
      <c r="H41" s="31"/>
      <c r="I41" s="31"/>
      <c r="J41" s="31"/>
      <c r="K41" s="26"/>
      <c r="L41" s="26"/>
      <c r="M41" s="26"/>
      <c r="N41" s="10">
        <f t="shared" si="2"/>
        <v>0</v>
      </c>
    </row>
    <row r="42" spans="1:14" ht="31.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/>
      <c r="G42" s="31"/>
      <c r="H42" s="31"/>
      <c r="I42" s="31"/>
      <c r="J42" s="31"/>
      <c r="K42" s="26"/>
      <c r="L42" s="26"/>
      <c r="M42" s="26"/>
      <c r="N42" s="10">
        <f t="shared" si="2"/>
        <v>0</v>
      </c>
    </row>
    <row r="43" spans="1:14" ht="15.7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/>
      <c r="G43" s="31"/>
      <c r="H43" s="31"/>
      <c r="I43" s="31"/>
      <c r="J43" s="31"/>
      <c r="K43" s="26"/>
      <c r="L43" s="26"/>
      <c r="M43" s="26"/>
      <c r="N43" s="10">
        <f t="shared" si="2"/>
        <v>0</v>
      </c>
    </row>
    <row r="44" spans="1:14" ht="31.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/>
      <c r="G44" s="31"/>
      <c r="H44" s="31"/>
      <c r="I44" s="31"/>
      <c r="J44" s="31"/>
      <c r="K44" s="26"/>
      <c r="L44" s="26"/>
      <c r="M44" s="26"/>
      <c r="N44" s="10">
        <f t="shared" si="2"/>
        <v>0</v>
      </c>
    </row>
    <row r="45" spans="1:14" ht="31.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/>
      <c r="G45" s="31"/>
      <c r="H45" s="31"/>
      <c r="I45" s="31"/>
      <c r="J45" s="31"/>
      <c r="K45" s="26"/>
      <c r="L45" s="26"/>
      <c r="M45" s="26"/>
      <c r="N45" s="10">
        <f t="shared" si="2"/>
        <v>0</v>
      </c>
    </row>
    <row r="46" spans="1:14" ht="31.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/>
      <c r="G46" s="31"/>
      <c r="H46" s="31"/>
      <c r="I46" s="31"/>
      <c r="J46" s="31"/>
      <c r="K46" s="26"/>
      <c r="L46" s="26"/>
      <c r="M46" s="26"/>
      <c r="N46" s="10">
        <f t="shared" si="2"/>
        <v>0</v>
      </c>
    </row>
    <row r="47" spans="1:14" ht="31.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/>
      <c r="G47" s="31"/>
      <c r="H47" s="31"/>
      <c r="I47" s="31"/>
      <c r="J47" s="31"/>
      <c r="K47" s="26"/>
      <c r="L47" s="26"/>
      <c r="M47" s="26"/>
      <c r="N47" s="10">
        <f t="shared" si="2"/>
        <v>0</v>
      </c>
    </row>
    <row r="48" spans="1:14" ht="31.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/>
      <c r="G48" s="31"/>
      <c r="H48" s="31"/>
      <c r="I48" s="31"/>
      <c r="J48" s="31"/>
      <c r="K48" s="26"/>
      <c r="L48" s="26"/>
      <c r="M48" s="26"/>
      <c r="N48" s="10">
        <f t="shared" si="2"/>
        <v>0</v>
      </c>
    </row>
    <row r="49" spans="1:14" ht="31.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/>
      <c r="G49" s="31"/>
      <c r="H49" s="31"/>
      <c r="I49" s="31"/>
      <c r="J49" s="31"/>
      <c r="K49" s="26"/>
      <c r="L49" s="26"/>
      <c r="M49" s="26"/>
      <c r="N49" s="10">
        <f t="shared" si="2"/>
        <v>0</v>
      </c>
    </row>
    <row r="50" spans="1:14" ht="31.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/>
      <c r="G50" s="31"/>
      <c r="H50" s="31"/>
      <c r="I50" s="31"/>
      <c r="J50" s="31"/>
      <c r="K50" s="26"/>
      <c r="L50" s="26"/>
      <c r="M50" s="26"/>
      <c r="N50" s="10">
        <f t="shared" si="2"/>
        <v>0</v>
      </c>
    </row>
    <row r="51" spans="1:14" ht="15.7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f t="shared" ref="E51:H51" si="5">SUM(F52:F60)</f>
        <v>0</v>
      </c>
      <c r="G51" s="9">
        <f t="shared" si="5"/>
        <v>0</v>
      </c>
      <c r="H51" s="9">
        <f t="shared" si="5"/>
        <v>0</v>
      </c>
      <c r="I51" s="9">
        <f t="shared" ref="I51:J51" si="6">SUM(I52:I60)</f>
        <v>0</v>
      </c>
      <c r="J51" s="9">
        <f t="shared" si="6"/>
        <v>0</v>
      </c>
      <c r="K51" s="10">
        <v>56640</v>
      </c>
      <c r="L51" s="10">
        <f>SUM(L52:L60)</f>
        <v>0</v>
      </c>
      <c r="M51" s="10">
        <v>6058614.5499999998</v>
      </c>
      <c r="N51" s="10">
        <f t="shared" si="2"/>
        <v>14064530.649999999</v>
      </c>
    </row>
    <row r="52" spans="1:14" ht="15.7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/>
      <c r="G52" s="31"/>
      <c r="H52" s="31"/>
      <c r="I52" s="31"/>
      <c r="J52" s="36"/>
      <c r="K52" s="26"/>
      <c r="L52" s="36"/>
      <c r="M52" s="36"/>
      <c r="N52" s="10">
        <f t="shared" si="2"/>
        <v>1483527.09</v>
      </c>
    </row>
    <row r="53" spans="1:14" ht="31.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/>
      <c r="G53" s="31"/>
      <c r="H53" s="31"/>
      <c r="I53" s="31"/>
      <c r="J53" s="36"/>
      <c r="K53" s="26"/>
      <c r="L53" s="36"/>
      <c r="M53" s="36"/>
      <c r="N53" s="10">
        <f t="shared" si="2"/>
        <v>0</v>
      </c>
    </row>
    <row r="54" spans="1:14" ht="31.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/>
      <c r="G54" s="31"/>
      <c r="H54" s="31"/>
      <c r="I54" s="31"/>
      <c r="J54" s="36"/>
      <c r="K54" s="26"/>
      <c r="L54" s="36"/>
      <c r="M54" s="36"/>
      <c r="N54" s="10">
        <f t="shared" si="2"/>
        <v>5044307</v>
      </c>
    </row>
    <row r="55" spans="1:14" ht="31.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/>
      <c r="G55" s="31"/>
      <c r="H55" s="31"/>
      <c r="I55" s="31"/>
      <c r="J55" s="36"/>
      <c r="K55" s="26"/>
      <c r="L55" s="36"/>
      <c r="M55" s="36"/>
      <c r="N55" s="10">
        <f t="shared" si="2"/>
        <v>0</v>
      </c>
    </row>
    <row r="56" spans="1:14" ht="15.7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/>
      <c r="G56" s="31"/>
      <c r="H56" s="31"/>
      <c r="I56" s="31"/>
      <c r="J56" s="36"/>
      <c r="K56" s="26"/>
      <c r="L56" s="36"/>
      <c r="M56" s="36"/>
      <c r="N56" s="10">
        <f t="shared" si="2"/>
        <v>1403642.01</v>
      </c>
    </row>
    <row r="57" spans="1:14" ht="15.7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/>
      <c r="G57" s="31"/>
      <c r="H57" s="31"/>
      <c r="I57" s="31"/>
      <c r="J57" s="36"/>
      <c r="K57" s="26"/>
      <c r="L57" s="36"/>
      <c r="M57" s="36"/>
      <c r="N57" s="10">
        <f t="shared" si="2"/>
        <v>0</v>
      </c>
    </row>
    <row r="58" spans="1:14" ht="15.7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/>
      <c r="G58" s="31"/>
      <c r="H58" s="31"/>
      <c r="I58" s="31"/>
      <c r="J58" s="36"/>
      <c r="K58" s="26"/>
      <c r="L58" s="36"/>
      <c r="M58" s="36"/>
      <c r="N58" s="10">
        <f t="shared" si="2"/>
        <v>0</v>
      </c>
    </row>
    <row r="59" spans="1:14" ht="15.7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/>
      <c r="G59" s="31"/>
      <c r="H59" s="31"/>
      <c r="I59" s="31"/>
      <c r="J59" s="36"/>
      <c r="K59" s="26"/>
      <c r="L59" s="36"/>
      <c r="M59" s="36"/>
      <c r="N59" s="10">
        <f t="shared" si="2"/>
        <v>17800</v>
      </c>
    </row>
    <row r="60" spans="1:14" ht="31.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/>
      <c r="G60" s="31"/>
      <c r="H60" s="31"/>
      <c r="I60" s="31"/>
      <c r="J60" s="36"/>
      <c r="K60" s="26"/>
      <c r="L60" s="36"/>
      <c r="M60" s="36"/>
      <c r="N60" s="10">
        <f t="shared" si="2"/>
        <v>0</v>
      </c>
    </row>
    <row r="61" spans="1:14" ht="15.7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/>
      <c r="G61" s="31"/>
      <c r="H61" s="31"/>
      <c r="I61" s="31"/>
      <c r="J61" s="31"/>
      <c r="K61" s="26"/>
      <c r="L61" s="26"/>
      <c r="M61" s="26"/>
      <c r="N61" s="10">
        <f t="shared" si="2"/>
        <v>0</v>
      </c>
    </row>
    <row r="62" spans="1:14" ht="15.7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/>
      <c r="G62" s="31"/>
      <c r="H62" s="31"/>
      <c r="I62" s="31"/>
      <c r="J62" s="31"/>
      <c r="K62" s="26"/>
      <c r="L62" s="26"/>
      <c r="M62" s="26"/>
      <c r="N62" s="10">
        <f t="shared" si="2"/>
        <v>0</v>
      </c>
    </row>
    <row r="63" spans="1:14" ht="15.7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/>
      <c r="G63" s="31"/>
      <c r="H63" s="31"/>
      <c r="I63" s="31"/>
      <c r="J63" s="31"/>
      <c r="K63" s="26"/>
      <c r="L63" s="26"/>
      <c r="M63" s="26"/>
      <c r="N63" s="10">
        <f t="shared" si="2"/>
        <v>0</v>
      </c>
    </row>
    <row r="64" spans="1:14" ht="15.7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/>
      <c r="G64" s="31"/>
      <c r="H64" s="31"/>
      <c r="I64" s="31"/>
      <c r="J64" s="31"/>
      <c r="K64" s="26"/>
      <c r="L64" s="26"/>
      <c r="M64" s="26"/>
      <c r="N64" s="10">
        <f t="shared" si="2"/>
        <v>0</v>
      </c>
    </row>
    <row r="65" spans="1:14" ht="31.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/>
      <c r="G65" s="31"/>
      <c r="H65" s="31"/>
      <c r="I65" s="31"/>
      <c r="J65" s="31"/>
      <c r="K65" s="26"/>
      <c r="L65" s="26"/>
      <c r="M65" s="26"/>
      <c r="N65" s="10">
        <f t="shared" si="2"/>
        <v>0</v>
      </c>
    </row>
    <row r="66" spans="1:14" ht="31.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/>
      <c r="G66" s="31"/>
      <c r="H66" s="31"/>
      <c r="I66" s="31"/>
      <c r="J66" s="31"/>
      <c r="K66" s="26"/>
      <c r="L66" s="26"/>
      <c r="M66" s="26"/>
      <c r="N66" s="10">
        <f t="shared" si="2"/>
        <v>0</v>
      </c>
    </row>
    <row r="67" spans="1:14" ht="15.7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/>
      <c r="G67" s="31"/>
      <c r="H67" s="31"/>
      <c r="I67" s="31"/>
      <c r="J67" s="31"/>
      <c r="K67" s="26"/>
      <c r="L67" s="26"/>
      <c r="M67" s="26"/>
      <c r="N67" s="10">
        <f t="shared" si="2"/>
        <v>0</v>
      </c>
    </row>
    <row r="68" spans="1:14" ht="31.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/>
      <c r="G68" s="31"/>
      <c r="H68" s="31"/>
      <c r="I68" s="31"/>
      <c r="J68" s="31"/>
      <c r="K68" s="26"/>
      <c r="L68" s="26"/>
      <c r="M68" s="26"/>
      <c r="N68" s="10">
        <f t="shared" si="2"/>
        <v>0</v>
      </c>
    </row>
    <row r="69" spans="1:14" ht="15.7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/>
      <c r="G69" s="31"/>
      <c r="H69" s="31"/>
      <c r="I69" s="31"/>
      <c r="J69" s="31"/>
      <c r="K69" s="26"/>
      <c r="L69" s="26"/>
      <c r="M69" s="26"/>
      <c r="N69" s="10">
        <f t="shared" si="2"/>
        <v>0</v>
      </c>
    </row>
    <row r="70" spans="1:14" ht="15.7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/>
      <c r="G70" s="31"/>
      <c r="H70" s="31"/>
      <c r="I70" s="31"/>
      <c r="J70" s="31"/>
      <c r="K70" s="26"/>
      <c r="L70" s="26"/>
      <c r="M70" s="26"/>
      <c r="N70" s="10">
        <f t="shared" si="2"/>
        <v>0</v>
      </c>
    </row>
    <row r="71" spans="1:14" ht="15.7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/>
      <c r="G71" s="31"/>
      <c r="H71" s="31"/>
      <c r="I71" s="31"/>
      <c r="J71" s="31"/>
      <c r="K71" s="26"/>
      <c r="L71" s="26"/>
      <c r="M71" s="26"/>
      <c r="N71" s="10">
        <f t="shared" si="2"/>
        <v>0</v>
      </c>
    </row>
    <row r="72" spans="1:14" ht="31.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/>
      <c r="G72" s="31"/>
      <c r="H72" s="31"/>
      <c r="I72" s="31"/>
      <c r="J72" s="31"/>
      <c r="K72" s="26"/>
      <c r="L72" s="26"/>
      <c r="M72" s="26"/>
      <c r="N72" s="10">
        <f t="shared" si="2"/>
        <v>0</v>
      </c>
    </row>
    <row r="73" spans="1:14" ht="15.7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f>+F9+F15+F25+F35+F43+F51+F61+F66</f>
        <v>0</v>
      </c>
      <c r="G73" s="23">
        <f>+G9+G15+G25+G35+G43+G51+G61+G66</f>
        <v>0</v>
      </c>
      <c r="H73" s="23">
        <f>+H9+H15+H25+H35+H43+H51+H61+H66</f>
        <v>0</v>
      </c>
      <c r="I73" s="23">
        <f t="shared" ref="I73" si="7">+I9+I15+I25+I35+I43+I51+I61+I66</f>
        <v>0</v>
      </c>
      <c r="J73" s="23">
        <f>+J9+J15+J25+J35+J43+J51+J61+J66</f>
        <v>0</v>
      </c>
      <c r="K73" s="63">
        <f>+K9+K15+K25+K51+K61+K66</f>
        <v>74415598.800000012</v>
      </c>
      <c r="L73" s="63">
        <f>+L9+L15+L25+L51+L61+L66</f>
        <v>0</v>
      </c>
      <c r="M73" s="63">
        <v>124290925.31</v>
      </c>
      <c r="N73" s="63">
        <f t="shared" si="2"/>
        <v>573792730.71000004</v>
      </c>
    </row>
    <row r="74" spans="1:14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/>
      <c r="H74" s="26"/>
      <c r="I74" s="26"/>
      <c r="J74" s="26"/>
      <c r="K74" s="26"/>
      <c r="L74" s="26"/>
      <c r="M74" s="26"/>
      <c r="N74" s="10">
        <f t="shared" ref="N74:N88" si="8">SUM(B74:L74)</f>
        <v>0</v>
      </c>
    </row>
    <row r="75" spans="1:14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/>
      <c r="H75" s="26"/>
      <c r="I75" s="26"/>
      <c r="J75" s="26"/>
      <c r="K75" s="26"/>
      <c r="L75" s="26"/>
      <c r="M75" s="26"/>
      <c r="N75" s="10">
        <f t="shared" si="8"/>
        <v>0</v>
      </c>
    </row>
    <row r="76" spans="1:14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/>
      <c r="H76" s="26"/>
      <c r="I76" s="26"/>
      <c r="J76" s="26"/>
      <c r="K76" s="26"/>
      <c r="L76" s="26"/>
      <c r="M76" s="26"/>
      <c r="N76" s="10">
        <f t="shared" si="8"/>
        <v>0</v>
      </c>
    </row>
    <row r="77" spans="1:14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/>
      <c r="H77" s="26"/>
      <c r="I77" s="26"/>
      <c r="J77" s="26"/>
      <c r="K77" s="26"/>
      <c r="L77" s="26"/>
      <c r="M77" s="26"/>
      <c r="N77" s="10">
        <f t="shared" si="8"/>
        <v>0</v>
      </c>
    </row>
    <row r="78" spans="1:14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/>
      <c r="H78" s="26"/>
      <c r="I78" s="26"/>
      <c r="J78" s="26"/>
      <c r="K78" s="26"/>
      <c r="L78" s="26"/>
      <c r="M78" s="26"/>
      <c r="N78" s="10">
        <f t="shared" si="8"/>
        <v>0</v>
      </c>
    </row>
    <row r="79" spans="1:14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/>
      <c r="H79" s="26"/>
      <c r="I79" s="26"/>
      <c r="J79" s="26"/>
      <c r="K79" s="26"/>
      <c r="L79" s="26"/>
      <c r="M79" s="26"/>
      <c r="N79" s="10">
        <f t="shared" si="8"/>
        <v>0</v>
      </c>
    </row>
    <row r="80" spans="1:14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/>
      <c r="H80" s="26"/>
      <c r="I80" s="26"/>
      <c r="J80" s="26"/>
      <c r="K80" s="26"/>
      <c r="L80" s="26"/>
      <c r="M80" s="26"/>
      <c r="N80" s="10">
        <f t="shared" si="8"/>
        <v>0</v>
      </c>
    </row>
    <row r="81" spans="1:14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/>
      <c r="H81" s="26"/>
      <c r="I81" s="26"/>
      <c r="J81" s="26"/>
      <c r="K81" s="26"/>
      <c r="L81" s="26"/>
      <c r="M81" s="26"/>
      <c r="N81" s="10">
        <f t="shared" si="8"/>
        <v>0</v>
      </c>
    </row>
    <row r="82" spans="1:14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/>
      <c r="H82" s="26"/>
      <c r="I82" s="26"/>
      <c r="J82" s="26"/>
      <c r="K82" s="26"/>
      <c r="L82" s="26"/>
      <c r="M82" s="26"/>
      <c r="N82" s="10">
        <f t="shared" si="8"/>
        <v>0</v>
      </c>
    </row>
    <row r="83" spans="1:14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/>
      <c r="H83" s="26"/>
      <c r="I83" s="26"/>
      <c r="J83" s="26"/>
      <c r="K83" s="26"/>
      <c r="L83" s="26"/>
      <c r="M83" s="26"/>
      <c r="N83" s="10">
        <f t="shared" si="8"/>
        <v>0</v>
      </c>
    </row>
    <row r="84" spans="1:14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/>
      <c r="H84" s="32"/>
      <c r="I84" s="32"/>
      <c r="J84" s="32"/>
      <c r="K84" s="32"/>
      <c r="L84" s="32"/>
      <c r="M84" s="32"/>
      <c r="N84" s="10">
        <f t="shared" si="8"/>
        <v>0</v>
      </c>
    </row>
    <row r="85" spans="1:14">
      <c r="A85" s="14"/>
      <c r="B85" s="24"/>
      <c r="C85" s="24">
        <v>0</v>
      </c>
      <c r="D85" s="24">
        <v>0</v>
      </c>
      <c r="E85" s="24">
        <v>0</v>
      </c>
      <c r="F85" s="26"/>
      <c r="G85" s="26"/>
      <c r="H85" s="26"/>
      <c r="I85" s="26"/>
      <c r="J85" s="26"/>
      <c r="K85" s="14"/>
      <c r="L85" s="14"/>
      <c r="M85" s="14"/>
      <c r="N85" s="10">
        <f t="shared" si="8"/>
        <v>0</v>
      </c>
    </row>
    <row r="86" spans="1:14" ht="15.75">
      <c r="A86" s="21" t="s">
        <v>80</v>
      </c>
      <c r="B86" s="25">
        <f>+B73</f>
        <v>77260003.700000003</v>
      </c>
      <c r="C86" s="25">
        <f t="shared" ref="C86:D86" si="9">+C73</f>
        <v>101308867.24000001</v>
      </c>
      <c r="D86" s="25">
        <f t="shared" si="9"/>
        <v>89730466.129999995</v>
      </c>
      <c r="E86" s="25">
        <f>+E73</f>
        <v>106786869.53</v>
      </c>
      <c r="F86" s="25">
        <f>+F73</f>
        <v>0</v>
      </c>
      <c r="G86" s="25">
        <f>+G73</f>
        <v>0</v>
      </c>
      <c r="H86" s="25">
        <f>+H73</f>
        <v>0</v>
      </c>
      <c r="I86" s="25">
        <f t="shared" ref="I86:J86" si="10">+I73</f>
        <v>0</v>
      </c>
      <c r="J86" s="25">
        <f t="shared" si="10"/>
        <v>0</v>
      </c>
      <c r="K86" s="62">
        <f>+K73</f>
        <v>74415598.800000012</v>
      </c>
      <c r="L86" s="62">
        <f>+L73</f>
        <v>0</v>
      </c>
      <c r="M86" s="62">
        <f>+M73</f>
        <v>124290925.31</v>
      </c>
      <c r="N86" s="62">
        <f>SUM(B86:M86)</f>
        <v>573792730.71000004</v>
      </c>
    </row>
    <row r="87" spans="1:14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8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8"/>
        <v>0</v>
      </c>
    </row>
    <row r="89" spans="1:14">
      <c r="A89" s="60"/>
    </row>
    <row r="91" spans="1:14" ht="18.75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>
      <c r="A92" s="61"/>
      <c r="F92" s="27"/>
      <c r="G92" s="27"/>
      <c r="H92" s="27"/>
    </row>
    <row r="93" spans="1:14" ht="15.75">
      <c r="A93" s="61"/>
      <c r="F93" s="5"/>
      <c r="G93" s="5"/>
      <c r="H93" s="5"/>
    </row>
    <row r="94" spans="1:14">
      <c r="B94" s="27"/>
      <c r="C94" s="27"/>
      <c r="D94" s="27"/>
      <c r="E94" s="27"/>
      <c r="F94" s="27"/>
      <c r="G94" s="27"/>
      <c r="H94" s="27"/>
    </row>
    <row r="95" spans="1:14">
      <c r="B95" s="66" t="s">
        <v>107</v>
      </c>
      <c r="F95" s="27"/>
      <c r="G95" s="27"/>
      <c r="H95" s="27"/>
    </row>
    <row r="96" spans="1:14">
      <c r="E96" s="27"/>
    </row>
    <row r="99" spans="5: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2023-12-13T19:50:58Z</cp:lastPrinted>
  <dcterms:created xsi:type="dcterms:W3CDTF">2018-04-17T18:57:16Z</dcterms:created>
  <dcterms:modified xsi:type="dcterms:W3CDTF">2024-05-08T15:48:13Z</dcterms:modified>
</cp:coreProperties>
</file>